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5195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<sst xmlns="http://schemas.openxmlformats.org/spreadsheetml/2006/main" count="135" uniqueCount="65">
  <si>
    <t/>
  </si>
  <si>
    <t>Раздел</t>
  </si>
  <si>
    <t>Подраздел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</si>
  <si>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</si>
  <si>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</si>
  <si>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</si>
  <si>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</si>
  <si>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</si>
  <si>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</si>
  <si>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</si>
  <si>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</si>
  <si>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</si>
  <si>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</si>
  <si>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</si>
  <si>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13</t>
  </si>
  <si>
    <t>Другие общегосударственные вопросы</t>
  </si>
  <si>
    <t>Органы юстиции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</si>
  <si>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</si>
  <si>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</si>
  <si>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05</t>
  </si>
  <si>
    <t>Сельское хозяйство и рыболовство</t>
  </si>
  <si>
    <t>Дорожное хозяйство (дорожные фонды)</t>
  </si>
  <si>
    <t>12</t>
  </si>
  <si>
    <t>Другие вопросы в области национальной экономики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</si>
  <si>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</si>
  <si>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</si>
  <si>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</si>
  <si>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</si>
  <si>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</si>
  <si>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</si>
  <si>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</si>
  <si>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</si>
  <si>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</si>
  <si>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</t>
  </si>
  <si>
    <t>Культура</t>
  </si>
  <si>
    <t>Другие вопросы в области культуры, кинематографии</t>
  </si>
  <si>
    <t>10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</si>
  <si>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</si>
  <si>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</si>
  <si>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</si>
  <si>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</si>
  <si>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</si>
  <si>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Другие вопросы в области физической культуры и спорта</t>
  </si>
  <si>
    <t>Общегосударственные вопросы</t>
  </si>
  <si>
    <t>Образование</t>
  </si>
  <si>
    <t>Здравоохранение</t>
  </si>
  <si>
    <t>Социальная политика</t>
  </si>
  <si>
    <t>Национальная экономика</t>
  </si>
  <si>
    <t>Жилищно-коммунальное хозяйство</t>
  </si>
  <si>
    <t>Охрана окружающей среды</t>
  </si>
  <si>
    <t>Национальная безопасность и правоохранительная деятельность</t>
  </si>
  <si>
    <t>Культура, кинематография</t>
  </si>
  <si>
    <t>Физическая культура и спорт</t>
  </si>
  <si>
    <t>14</t>
  </si>
  <si>
    <t>Другие вопросы в области национальной безопасности и правоохранительной деятельности</t>
  </si>
  <si>
    <t>Другие вопросы в области здравоохранения</t>
  </si>
  <si>
    <t>Дополнительное образование детей</t>
  </si>
  <si>
    <t>Средства массовой информации</t>
  </si>
  <si>
    <t>Периодическая печать и издательства</t>
  </si>
  <si>
    <t>2017 год</t>
  </si>
  <si>
    <t>Наименование</t>
  </si>
  <si>
    <t>Всего</t>
  </si>
  <si>
    <t>Распределение бюджетных ассигнований по разделам, подразделам классификации расходов бюджета Чебаркульского городского округа на 2017 год</t>
  </si>
  <si>
    <t>Спорт высших достижений</t>
  </si>
  <si>
    <t xml:space="preserve">Приложение 2
к решению Собрания депутатов 
Чебаркульского городского округа 
от 18.07.2017 г. №  351
Приложение 6
к решению Собрания депутатов 
Чебаркульского городского округа 
от 22.12.2016 г. № 244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</si>
</sst>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5">
    <xf numFmtId="0" fontId="0" fillId="0" borderId="0" xfId="0" applyAlignment="1">
      <alignment/>
    </xf>
    <xf numFmtId="49" fontId="19" fillId="0" borderId="10" xfId="52" applyNumberFormat="1" applyFont="1" applyBorder="1" applyAlignment="1">
      <alignment horizontal="center" vertical="center" wrapText="1"/>
      <protection/>
    </xf>
    <xf numFmtId="49" fontId="20" fillId="0" borderId="10" xfId="52" applyNumberFormat="1" applyFont="1" applyBorder="1" applyAlignment="1">
      <alignment horizontal="left" vertical="center" wrapText="1"/>
      <protection/>
    </xf>
    <xf numFmtId="49" fontId="21" fillId="0" borderId="10" xfId="52" applyNumberFormat="1" applyFont="1" applyBorder="1" applyAlignment="1">
      <alignment horizontal="left" vertical="center" wrapText="1"/>
      <protection/>
    </xf>
    <xf numFmtId="49" fontId="21" fillId="0" borderId="10" xfId="52" applyNumberFormat="1" applyFont="1" applyBorder="1" applyAlignment="1">
      <alignment horizontal="left" vertical="center" textRotation="90" wrapText="1"/>
      <protection/>
    </xf>
    <xf numFmtId="49" fontId="21" fillId="0" borderId="10" xfId="52" applyNumberFormat="1" applyFont="1" applyBorder="1" applyAlignment="1">
      <alignment horizontal="center" vertical="center" wrapText="1"/>
      <protection/>
    </xf>
    <xf numFmtId="49" fontId="21" fillId="24" borderId="10" xfId="52" applyNumberFormat="1" applyFont="1" applyFill="1" applyBorder="1" applyAlignment="1">
      <alignment horizontal="center" vertical="center" wrapText="1"/>
      <protection/>
    </xf>
    <xf numFmtId="0" fontId="0" fillId="24" borderId="0" xfId="0" applyFill="1" applyAlignment="1">
      <alignment/>
    </xf>
    <xf numFmtId="4" fontId="20" fillId="24" borderId="10" xfId="52" applyNumberFormat="1" applyFont="1" applyFill="1" applyBorder="1" applyAlignment="1">
      <alignment horizontal="right" vertical="center" wrapText="1"/>
      <protection/>
    </xf>
    <xf numFmtId="4" fontId="21" fillId="24" borderId="10" xfId="52" applyNumberFormat="1" applyFont="1" applyFill="1" applyBorder="1" applyAlignment="1">
      <alignment horizontal="right" vertical="center" wrapText="1"/>
      <protection/>
    </xf>
    <xf numFmtId="4" fontId="23" fillId="0" borderId="10" xfId="0" applyNumberFormat="1" applyFont="1" applyBorder="1" applyAlignment="1" applyProtection="1">
      <alignment horizontal="right" vertical="center" wrapText="1"/>
      <protection/>
    </xf>
    <xf numFmtId="4" fontId="22" fillId="24" borderId="10" xfId="52" applyNumberFormat="1" applyFont="1" applyFill="1" applyBorder="1" applyAlignment="1">
      <alignment horizontal="right" vertical="center" wrapText="1"/>
      <protection/>
    </xf>
    <xf numFmtId="0" fontId="24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selection activeCell="A7" sqref="A7"/>
    </sheetView>
  </sheetViews>
  <sheetFormatPr defaultColWidth="9.00390625" defaultRowHeight="12.75"/>
  <cols>
    <col min="1" max="1" width="67.625" style="0" customWidth="1"/>
    <col min="2" max="2" width="4.875" style="0" customWidth="1"/>
    <col min="3" max="3" width="6.375" style="0" customWidth="1"/>
    <col min="4" max="4" width="20.00390625" style="7" customWidth="1"/>
  </cols>
  <sheetData>
    <row r="1" spans="2:4" ht="101.25" customHeight="1">
      <c r="B1" s="13" t="s">
        <v>64</v>
      </c>
      <c r="C1" s="14"/>
      <c r="D1" s="14"/>
    </row>
    <row r="2" spans="1:4" ht="27" customHeight="1">
      <c r="A2" s="12" t="s">
        <v>62</v>
      </c>
      <c r="B2" s="12"/>
      <c r="C2" s="12"/>
      <c r="D2" s="12"/>
    </row>
    <row r="3" spans="1:4" ht="68.25" customHeight="1">
      <c r="A3" s="5" t="s">
        <v>60</v>
      </c>
      <c r="B3" s="4" t="s">
        <v>1</v>
      </c>
      <c r="C3" s="4" t="s">
        <v>2</v>
      </c>
      <c r="D3" s="6" t="s">
        <v>59</v>
      </c>
    </row>
    <row r="4" spans="1:4" ht="15.75">
      <c r="A4" s="2" t="s">
        <v>61</v>
      </c>
      <c r="B4" s="1"/>
      <c r="C4" s="1"/>
      <c r="D4" s="8">
        <f>D5+D12+D16+D20+D24+D26+D32+D35+D37+D42+D46</f>
        <v>966024036.51</v>
      </c>
    </row>
    <row r="5" spans="1:4" ht="15.75">
      <c r="A5" s="2" t="s">
        <v>43</v>
      </c>
      <c r="B5" s="2" t="s">
        <v>3</v>
      </c>
      <c r="C5" s="2" t="s">
        <v>0</v>
      </c>
      <c r="D5" s="8">
        <f>SUM(D6:D11)</f>
        <v>85138073.46000001</v>
      </c>
    </row>
    <row r="6" spans="1:4" ht="31.5">
      <c r="A6" s="3" t="s">
        <v>5</v>
      </c>
      <c r="B6" s="3" t="s">
        <v>3</v>
      </c>
      <c r="C6" s="3" t="s">
        <v>4</v>
      </c>
      <c r="D6" s="9">
        <v>1651624</v>
      </c>
    </row>
    <row r="7" spans="1:4" ht="47.25">
      <c r="A7" s="3" t="s">
        <v>7</v>
      </c>
      <c r="B7" s="3" t="s">
        <v>3</v>
      </c>
      <c r="C7" s="3" t="s">
        <v>6</v>
      </c>
      <c r="D7" s="9">
        <f>4440418.68+25500</f>
        <v>4465918.68</v>
      </c>
    </row>
    <row r="8" spans="1:4" ht="47.25">
      <c r="A8" s="3" t="s">
        <v>9</v>
      </c>
      <c r="B8" s="3" t="s">
        <v>3</v>
      </c>
      <c r="C8" s="3" t="s">
        <v>8</v>
      </c>
      <c r="D8" s="9">
        <f>35520096.62+80906.84+74314-74314</f>
        <v>35601003.46</v>
      </c>
    </row>
    <row r="9" spans="1:4" ht="39" customHeight="1">
      <c r="A9" s="3" t="s">
        <v>11</v>
      </c>
      <c r="B9" s="3" t="s">
        <v>3</v>
      </c>
      <c r="C9" s="3" t="s">
        <v>10</v>
      </c>
      <c r="D9" s="9">
        <v>12823989</v>
      </c>
    </row>
    <row r="10" spans="1:4" ht="15.75">
      <c r="A10" s="3" t="s">
        <v>13</v>
      </c>
      <c r="B10" s="3" t="s">
        <v>3</v>
      </c>
      <c r="C10" s="3" t="s">
        <v>12</v>
      </c>
      <c r="D10" s="9">
        <f>382494.58+500000</f>
        <v>882494.5800000001</v>
      </c>
    </row>
    <row r="11" spans="1:4" ht="15.75">
      <c r="A11" s="3" t="s">
        <v>15</v>
      </c>
      <c r="B11" s="3" t="s">
        <v>3</v>
      </c>
      <c r="C11" s="3" t="s">
        <v>14</v>
      </c>
      <c r="D11" s="9">
        <f>26663164.87+2537914.52+410452.35+101512</f>
        <v>29713043.740000002</v>
      </c>
    </row>
    <row r="12" spans="1:4" ht="31.5">
      <c r="A12" s="2" t="s">
        <v>50</v>
      </c>
      <c r="B12" s="2" t="s">
        <v>6</v>
      </c>
      <c r="C12" s="2" t="s">
        <v>0</v>
      </c>
      <c r="D12" s="8">
        <f>SUM(D13:D15)</f>
        <v>9410321</v>
      </c>
    </row>
    <row r="13" spans="1:4" ht="15.75">
      <c r="A13" s="3" t="s">
        <v>16</v>
      </c>
      <c r="B13" s="3" t="s">
        <v>6</v>
      </c>
      <c r="C13" s="3" t="s">
        <v>8</v>
      </c>
      <c r="D13" s="10">
        <v>2574200</v>
      </c>
    </row>
    <row r="14" spans="1:4" ht="31.5">
      <c r="A14" s="3" t="s">
        <v>18</v>
      </c>
      <c r="B14" s="3" t="s">
        <v>6</v>
      </c>
      <c r="C14" s="3" t="s">
        <v>17</v>
      </c>
      <c r="D14" s="10">
        <v>6486121</v>
      </c>
    </row>
    <row r="15" spans="1:4" ht="31.5">
      <c r="A15" s="3" t="s">
        <v>54</v>
      </c>
      <c r="B15" s="3" t="s">
        <v>6</v>
      </c>
      <c r="C15" s="3" t="s">
        <v>53</v>
      </c>
      <c r="D15" s="10">
        <v>350000</v>
      </c>
    </row>
    <row r="16" spans="1:4" ht="15.75">
      <c r="A16" s="2" t="s">
        <v>47</v>
      </c>
      <c r="B16" s="2" t="s">
        <v>8</v>
      </c>
      <c r="C16" s="2" t="s">
        <v>0</v>
      </c>
      <c r="D16" s="8">
        <f>SUM(D17:D19)</f>
        <v>22017332</v>
      </c>
    </row>
    <row r="17" spans="1:4" ht="15.75">
      <c r="A17" s="3" t="s">
        <v>20</v>
      </c>
      <c r="B17" s="3" t="s">
        <v>8</v>
      </c>
      <c r="C17" s="3" t="s">
        <v>19</v>
      </c>
      <c r="D17" s="10">
        <v>99200</v>
      </c>
    </row>
    <row r="18" spans="1:4" ht="15.75">
      <c r="A18" s="3" t="s">
        <v>21</v>
      </c>
      <c r="B18" s="3" t="s">
        <v>8</v>
      </c>
      <c r="C18" s="3" t="s">
        <v>17</v>
      </c>
      <c r="D18" s="10">
        <f>17317811-89685+139685+490000+45321</f>
        <v>17903132</v>
      </c>
    </row>
    <row r="19" spans="1:4" ht="15.75">
      <c r="A19" s="3" t="s">
        <v>23</v>
      </c>
      <c r="B19" s="3" t="s">
        <v>8</v>
      </c>
      <c r="C19" s="3" t="s">
        <v>22</v>
      </c>
      <c r="D19" s="10">
        <v>4015000</v>
      </c>
    </row>
    <row r="20" spans="1:4" ht="15.75">
      <c r="A20" s="2" t="s">
        <v>48</v>
      </c>
      <c r="B20" s="2" t="s">
        <v>19</v>
      </c>
      <c r="C20" s="2" t="s">
        <v>0</v>
      </c>
      <c r="D20" s="8">
        <f>SUM(D21:D23)</f>
        <v>56825105.620000005</v>
      </c>
    </row>
    <row r="21" spans="1:4" ht="15.75">
      <c r="A21" s="3" t="s">
        <v>24</v>
      </c>
      <c r="B21" s="3" t="s">
        <v>19</v>
      </c>
      <c r="C21" s="3" t="s">
        <v>4</v>
      </c>
      <c r="D21" s="10">
        <f>12763029.96-50000+773470+166400</f>
        <v>13652899.96</v>
      </c>
    </row>
    <row r="22" spans="1:4" ht="15.75">
      <c r="A22" s="3" t="s">
        <v>25</v>
      </c>
      <c r="B22" s="3" t="s">
        <v>19</v>
      </c>
      <c r="C22" s="3" t="s">
        <v>6</v>
      </c>
      <c r="D22" s="10">
        <f>28674983-269065+269065+511800+288200-45321+573800</f>
        <v>30003462</v>
      </c>
    </row>
    <row r="23" spans="1:4" ht="15.75">
      <c r="A23" s="3" t="s">
        <v>26</v>
      </c>
      <c r="B23" s="3" t="s">
        <v>19</v>
      </c>
      <c r="C23" s="3" t="s">
        <v>19</v>
      </c>
      <c r="D23" s="10">
        <f>13680543.66-511800</f>
        <v>13168743.66</v>
      </c>
    </row>
    <row r="24" spans="1:4" ht="15.75">
      <c r="A24" s="2" t="s">
        <v>49</v>
      </c>
      <c r="B24" s="2" t="s">
        <v>10</v>
      </c>
      <c r="C24" s="2" t="s">
        <v>0</v>
      </c>
      <c r="D24" s="8">
        <f>SUM(D25)</f>
        <v>800000</v>
      </c>
    </row>
    <row r="25" spans="1:4" ht="15.75">
      <c r="A25" s="3" t="s">
        <v>27</v>
      </c>
      <c r="B25" s="3" t="s">
        <v>10</v>
      </c>
      <c r="C25" s="3" t="s">
        <v>19</v>
      </c>
      <c r="D25" s="10">
        <v>800000</v>
      </c>
    </row>
    <row r="26" spans="1:4" ht="15.75">
      <c r="A26" s="2" t="s">
        <v>44</v>
      </c>
      <c r="B26" s="2" t="s">
        <v>28</v>
      </c>
      <c r="C26" s="2" t="s">
        <v>0</v>
      </c>
      <c r="D26" s="8">
        <f>SUM(D27:D31)</f>
        <v>516559750.01</v>
      </c>
    </row>
    <row r="27" spans="1:4" ht="15.75">
      <c r="A27" s="3" t="s">
        <v>29</v>
      </c>
      <c r="B27" s="3" t="s">
        <v>28</v>
      </c>
      <c r="C27" s="3" t="s">
        <v>3</v>
      </c>
      <c r="D27" s="10">
        <f>186477690.53+458760</f>
        <v>186936450.53</v>
      </c>
    </row>
    <row r="28" spans="1:4" ht="15.75">
      <c r="A28" s="3" t="s">
        <v>30</v>
      </c>
      <c r="B28" s="3" t="s">
        <v>28</v>
      </c>
      <c r="C28" s="3" t="s">
        <v>4</v>
      </c>
      <c r="D28" s="10">
        <f>242583584+327167+30701+138420+74171+250000+31394.48</f>
        <v>243435437.48</v>
      </c>
    </row>
    <row r="29" spans="1:4" ht="15.75">
      <c r="A29" s="3" t="s">
        <v>56</v>
      </c>
      <c r="B29" s="3" t="s">
        <v>28</v>
      </c>
      <c r="C29" s="3" t="s">
        <v>6</v>
      </c>
      <c r="D29" s="10">
        <f>48813024+780732+580021+1649213+558848+35154+415179+310507</f>
        <v>53142678</v>
      </c>
    </row>
    <row r="30" spans="1:4" ht="15.75">
      <c r="A30" s="3" t="s">
        <v>31</v>
      </c>
      <c r="B30" s="3" t="s">
        <v>28</v>
      </c>
      <c r="C30" s="3" t="s">
        <v>28</v>
      </c>
      <c r="D30" s="10">
        <f>11763845+1032398</f>
        <v>12796243</v>
      </c>
    </row>
    <row r="31" spans="1:4" ht="15.75">
      <c r="A31" s="3" t="s">
        <v>32</v>
      </c>
      <c r="B31" s="3" t="s">
        <v>28</v>
      </c>
      <c r="C31" s="3" t="s">
        <v>17</v>
      </c>
      <c r="D31" s="10">
        <f>20246011+2930</f>
        <v>20248941</v>
      </c>
    </row>
    <row r="32" spans="1:4" ht="15.75">
      <c r="A32" s="2" t="s">
        <v>51</v>
      </c>
      <c r="B32" s="2" t="s">
        <v>33</v>
      </c>
      <c r="C32" s="2" t="s">
        <v>0</v>
      </c>
      <c r="D32" s="8">
        <f>SUM(D33:D34)</f>
        <v>22405965</v>
      </c>
    </row>
    <row r="33" spans="1:4" ht="15.75">
      <c r="A33" s="3" t="s">
        <v>34</v>
      </c>
      <c r="B33" s="3" t="s">
        <v>33</v>
      </c>
      <c r="C33" s="3" t="s">
        <v>3</v>
      </c>
      <c r="D33" s="10">
        <f>17370727+303093+93790+328897+142054+217672+66106+236357+101061</f>
        <v>18859757</v>
      </c>
    </row>
    <row r="34" spans="1:4" ht="15.75">
      <c r="A34" s="3" t="s">
        <v>35</v>
      </c>
      <c r="B34" s="3" t="s">
        <v>33</v>
      </c>
      <c r="C34" s="3" t="s">
        <v>8</v>
      </c>
      <c r="D34" s="10">
        <v>3546208</v>
      </c>
    </row>
    <row r="35" spans="1:4" ht="15.75">
      <c r="A35" s="2" t="s">
        <v>45</v>
      </c>
      <c r="B35" s="2" t="s">
        <v>17</v>
      </c>
      <c r="C35" s="2" t="s">
        <v>0</v>
      </c>
      <c r="D35" s="8">
        <f>SUM(D36)</f>
        <v>300000</v>
      </c>
    </row>
    <row r="36" spans="1:4" ht="15.75">
      <c r="A36" s="3" t="s">
        <v>55</v>
      </c>
      <c r="B36" s="3" t="s">
        <v>17</v>
      </c>
      <c r="C36" s="3" t="s">
        <v>17</v>
      </c>
      <c r="D36" s="9">
        <v>300000</v>
      </c>
    </row>
    <row r="37" spans="1:4" ht="15.75">
      <c r="A37" s="2" t="s">
        <v>46</v>
      </c>
      <c r="B37" s="2" t="s">
        <v>36</v>
      </c>
      <c r="C37" s="2" t="s">
        <v>0</v>
      </c>
      <c r="D37" s="8">
        <f>SUM(D38:D41)</f>
        <v>215707864</v>
      </c>
    </row>
    <row r="38" spans="1:4" ht="15.75">
      <c r="A38" s="3" t="s">
        <v>37</v>
      </c>
      <c r="B38" s="3" t="s">
        <v>36</v>
      </c>
      <c r="C38" s="3" t="s">
        <v>4</v>
      </c>
      <c r="D38" s="10">
        <v>10984770</v>
      </c>
    </row>
    <row r="39" spans="1:4" ht="15.75">
      <c r="A39" s="3" t="s">
        <v>38</v>
      </c>
      <c r="B39" s="3" t="s">
        <v>36</v>
      </c>
      <c r="C39" s="3" t="s">
        <v>6</v>
      </c>
      <c r="D39" s="10">
        <v>159613594</v>
      </c>
    </row>
    <row r="40" spans="1:4" ht="15.75">
      <c r="A40" s="3" t="s">
        <v>39</v>
      </c>
      <c r="B40" s="3" t="s">
        <v>36</v>
      </c>
      <c r="C40" s="3" t="s">
        <v>8</v>
      </c>
      <c r="D40" s="10">
        <v>29243700</v>
      </c>
    </row>
    <row r="41" spans="1:4" ht="15.75">
      <c r="A41" s="3" t="s">
        <v>40</v>
      </c>
      <c r="B41" s="3" t="s">
        <v>36</v>
      </c>
      <c r="C41" s="3" t="s">
        <v>10</v>
      </c>
      <c r="D41" s="10">
        <f>15790800+75000</f>
        <v>15865800</v>
      </c>
    </row>
    <row r="42" spans="1:4" ht="15.75">
      <c r="A42" s="2" t="s">
        <v>52</v>
      </c>
      <c r="B42" s="2" t="s">
        <v>12</v>
      </c>
      <c r="C42" s="2" t="s">
        <v>0</v>
      </c>
      <c r="D42" s="8">
        <f>SUM(D43:D45)</f>
        <v>36659625.42</v>
      </c>
    </row>
    <row r="43" spans="1:4" ht="15.75">
      <c r="A43" s="3" t="s">
        <v>41</v>
      </c>
      <c r="B43" s="3" t="s">
        <v>12</v>
      </c>
      <c r="C43" s="3" t="s">
        <v>4</v>
      </c>
      <c r="D43" s="10">
        <f>31583600+182000</f>
        <v>31765600</v>
      </c>
    </row>
    <row r="44" spans="1:4" ht="15.75">
      <c r="A44" s="3" t="s">
        <v>63</v>
      </c>
      <c r="B44" s="3" t="s">
        <v>12</v>
      </c>
      <c r="C44" s="3" t="s">
        <v>6</v>
      </c>
      <c r="D44" s="10">
        <v>500000</v>
      </c>
    </row>
    <row r="45" spans="1:4" ht="15.75">
      <c r="A45" s="3" t="s">
        <v>42</v>
      </c>
      <c r="B45" s="3" t="s">
        <v>12</v>
      </c>
      <c r="C45" s="3" t="s">
        <v>19</v>
      </c>
      <c r="D45" s="10">
        <v>4394025.42</v>
      </c>
    </row>
    <row r="46" spans="1:4" ht="15.75">
      <c r="A46" s="2" t="s">
        <v>57</v>
      </c>
      <c r="B46" s="2" t="s">
        <v>22</v>
      </c>
      <c r="C46" s="2"/>
      <c r="D46" s="11">
        <f>SUM(D47)</f>
        <v>200000</v>
      </c>
    </row>
    <row r="47" spans="1:4" ht="15.75">
      <c r="A47" s="3" t="s">
        <v>58</v>
      </c>
      <c r="B47" s="3" t="s">
        <v>22</v>
      </c>
      <c r="C47" s="3" t="s">
        <v>4</v>
      </c>
      <c r="D47" s="10">
        <v>200000</v>
      </c>
    </row>
  </sheetData>
  <sheetProtection/>
  <mergeCells count="2">
    <mergeCell ref="A2:D2"/>
    <mergeCell ref="B1:D1"/>
  </mergeCells>
  <printOptions/>
  <pageMargins left="0.7480314960629921" right="0.5" top="0.72" bottom="0.71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Тараторин Е.В.</cp:lastModifiedBy>
  <cp:lastPrinted>2017-07-05T04:43:29Z</cp:lastPrinted>
  <dcterms:created xsi:type="dcterms:W3CDTF">2016-12-12T08:30:13Z</dcterms:created>
  <dcterms:modified xsi:type="dcterms:W3CDTF">2017-07-24T07:11:45Z</dcterms:modified>
  <cp:category/>
  <cp:version/>
  <cp:contentType/>
  <cp:contentStatus/>
</cp:coreProperties>
</file>